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rushev_ag\Desktop\223-ФЗ\3 Протоколы\"/>
    </mc:Choice>
  </mc:AlternateContent>
  <bookViews>
    <workbookView xWindow="0" yWindow="0" windowWidth="25200" windowHeight="118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F14" i="1"/>
  <c r="D14" i="1"/>
  <c r="F13" i="1"/>
  <c r="E13" i="1"/>
  <c r="C13" i="1"/>
  <c r="F12" i="1"/>
  <c r="E12" i="1"/>
  <c r="E11" i="1"/>
  <c r="D9" i="1"/>
  <c r="E9" i="1"/>
  <c r="E8" i="1"/>
  <c r="F8" i="1"/>
  <c r="D8" i="1"/>
  <c r="F7" i="1"/>
  <c r="E7" i="1"/>
</calcChain>
</file>

<file path=xl/sharedStrings.xml><?xml version="1.0" encoding="utf-8"?>
<sst xmlns="http://schemas.openxmlformats.org/spreadsheetml/2006/main" count="31" uniqueCount="29">
  <si>
    <t>Наименование Участника закупки</t>
  </si>
  <si>
    <t>ООО «Компания «Тензор» (1)</t>
  </si>
  <si>
    <t>ООО «АТМ АЛЬЯНС» (2)</t>
  </si>
  <si>
    <t>ООО «Умный склад» (3)</t>
  </si>
  <si>
    <t>Цена, руб.</t>
  </si>
  <si>
    <t>Срок оплаты, дней</t>
  </si>
  <si>
    <t>Примечания:</t>
  </si>
  <si>
    <t>1. Срок оплаты ООО "АТМ АЛЬЯНС" 15 рабочих дней соответствует 21 календарному дню. Расчёт по ключевой ставке Банка России возможен только в календарных днях.</t>
  </si>
  <si>
    <t>Ключевая ставка Банка России, % годовых</t>
  </si>
  <si>
    <t>Цена, пересчитанная по ключевой ставке Банка России, руб. (исключительно для ценей сопоставления предложений)</t>
  </si>
  <si>
    <t>Количество баллов по ценовому критерию</t>
  </si>
  <si>
    <t>№ строки</t>
  </si>
  <si>
    <t>Источник данных</t>
  </si>
  <si>
    <t>Предложение Участника</t>
  </si>
  <si>
    <t>cbr.ru</t>
  </si>
  <si>
    <t>Сроки поставки</t>
  </si>
  <si>
    <t>2. Сроки поставки ООО "АТМ АЛЬЯНС" 10 рабочих дней соответствуют 14 календарным дням.</t>
  </si>
  <si>
    <t>Пропорционально максимальному</t>
  </si>
  <si>
    <t>Пропорционально минимальному</t>
  </si>
  <si>
    <t>Вес ценового критерия, %</t>
  </si>
  <si>
    <t>Пункт 2.7.3. Документации</t>
  </si>
  <si>
    <t>Сумма баллов</t>
  </si>
  <si>
    <t>Количество баллов по критерию срока поставки</t>
  </si>
  <si>
    <t>строка1 - (строка1 х строку3 / 100 / 365 х строку2)</t>
  </si>
  <si>
    <t>(строка5 х строку8) + (строка7 х строку9)</t>
  </si>
  <si>
    <t>Вес критерия срока поставки, %</t>
  </si>
  <si>
    <t>Ранг (место) предложения</t>
  </si>
  <si>
    <t>Приложение</t>
  </si>
  <si>
    <t>к Протоколу заседания Закупочной комиссии от 08.02.2011 (извещение 32109897068)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</si>
</sst>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4" fontId="0" fillId="0" borderId="1" xfId="0" applyNumberFormat="1" applyBorder="1"/>
    <xf numFmtId="0" fontId="1" fillId="0" borderId="1" xfId="0" applyFont="1" applyBorder="1"/>
    <xf numFmtId="0" fontId="3" fillId="0" borderId="1" xfId="0" applyFont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workbookViewId="0">
      <selection activeCell="F3" sqref="F3"/>
    </sheetView>
  </sheetViews>
  <sheetFormatPr defaultRowHeight="15" x14ac:dyDescent="0.25"/>
  <cols>
    <col min="2" max="2" width="45.140625" bestFit="1" customWidth="1"/>
    <col min="3" max="3" width="26.5703125" customWidth="1"/>
    <col min="4" max="6" width="21.5703125" customWidth="1"/>
  </cols>
  <sheetData>
    <row r="1" spans="1:6" x14ac:dyDescent="0.25">
      <c r="F1" t="s">
        <v>27</v>
      </c>
    </row>
    <row r="2" spans="1:6" x14ac:dyDescent="0.25">
      <c r="F2" s="1" t="s">
        <v>28</v>
      </c>
    </row>
    <row r="4" spans="1:6" ht="31.5" customHeight="1" x14ac:dyDescent="0.25">
      <c r="A4" s="2" t="s">
        <v>11</v>
      </c>
      <c r="B4" s="3" t="s">
        <v>0</v>
      </c>
      <c r="C4" s="3" t="s">
        <v>12</v>
      </c>
      <c r="D4" s="4" t="s">
        <v>1</v>
      </c>
      <c r="E4" s="4" t="s">
        <v>2</v>
      </c>
      <c r="F4" s="4" t="s">
        <v>3</v>
      </c>
    </row>
    <row r="5" spans="1:6" x14ac:dyDescent="0.25">
      <c r="A5" s="2">
        <v>1</v>
      </c>
      <c r="B5" s="2" t="s">
        <v>4</v>
      </c>
      <c r="C5" s="2" t="s">
        <v>13</v>
      </c>
      <c r="D5" s="5">
        <v>812500</v>
      </c>
      <c r="E5" s="5">
        <v>787500</v>
      </c>
      <c r="F5" s="5">
        <v>781250</v>
      </c>
    </row>
    <row r="6" spans="1:6" x14ac:dyDescent="0.25">
      <c r="A6" s="2">
        <v>2</v>
      </c>
      <c r="B6" s="2" t="s">
        <v>5</v>
      </c>
      <c r="C6" s="2" t="s">
        <v>13</v>
      </c>
      <c r="D6" s="2">
        <v>60</v>
      </c>
      <c r="E6" s="2">
        <v>21</v>
      </c>
      <c r="F6" s="2">
        <v>15</v>
      </c>
    </row>
    <row r="7" spans="1:6" x14ac:dyDescent="0.25">
      <c r="A7" s="2">
        <v>3</v>
      </c>
      <c r="B7" s="2" t="s">
        <v>8</v>
      </c>
      <c r="C7" s="2" t="s">
        <v>14</v>
      </c>
      <c r="D7" s="2">
        <v>4.25</v>
      </c>
      <c r="E7" s="2">
        <f>D7</f>
        <v>4.25</v>
      </c>
      <c r="F7" s="2">
        <f>E7</f>
        <v>4.25</v>
      </c>
    </row>
    <row r="8" spans="1:6" ht="45" x14ac:dyDescent="0.25">
      <c r="A8" s="2">
        <v>4</v>
      </c>
      <c r="B8" s="3" t="s">
        <v>9</v>
      </c>
      <c r="C8" s="3" t="s">
        <v>23</v>
      </c>
      <c r="D8" s="5">
        <f>D5-(D5*D7/100/365*D6)</f>
        <v>806823.63013698626</v>
      </c>
      <c r="E8" s="5">
        <f t="shared" ref="E8:F8" si="0">E5-(E5*E7/100/365*E6)</f>
        <v>785574.40068493155</v>
      </c>
      <c r="F8" s="5">
        <f t="shared" si="0"/>
        <v>779885.4880136986</v>
      </c>
    </row>
    <row r="9" spans="1:6" ht="30" x14ac:dyDescent="0.25">
      <c r="A9" s="2">
        <v>5</v>
      </c>
      <c r="B9" s="2" t="s">
        <v>10</v>
      </c>
      <c r="C9" s="3" t="s">
        <v>17</v>
      </c>
      <c r="D9" s="2">
        <f>F8*100/D8</f>
        <v>96.661210564852453</v>
      </c>
      <c r="E9" s="2">
        <f>F8*100/E8</f>
        <v>99.275827640733596</v>
      </c>
      <c r="F9" s="2">
        <v>100</v>
      </c>
    </row>
    <row r="10" spans="1:6" x14ac:dyDescent="0.25">
      <c r="A10" s="2">
        <v>6</v>
      </c>
      <c r="B10" s="2" t="s">
        <v>15</v>
      </c>
      <c r="C10" s="2" t="s">
        <v>13</v>
      </c>
      <c r="D10" s="2">
        <v>10</v>
      </c>
      <c r="E10" s="2">
        <v>14</v>
      </c>
      <c r="F10" s="2">
        <v>10</v>
      </c>
    </row>
    <row r="11" spans="1:6" ht="30" x14ac:dyDescent="0.25">
      <c r="A11" s="2">
        <v>7</v>
      </c>
      <c r="B11" s="2" t="s">
        <v>22</v>
      </c>
      <c r="C11" s="3" t="s">
        <v>18</v>
      </c>
      <c r="D11" s="2">
        <v>100</v>
      </c>
      <c r="E11" s="2">
        <f>D10*100/E10</f>
        <v>71.428571428571431</v>
      </c>
      <c r="F11" s="2">
        <v>100</v>
      </c>
    </row>
    <row r="12" spans="1:6" x14ac:dyDescent="0.25">
      <c r="A12" s="2">
        <v>8</v>
      </c>
      <c r="B12" s="2" t="s">
        <v>19</v>
      </c>
      <c r="C12" s="3" t="s">
        <v>20</v>
      </c>
      <c r="D12" s="2">
        <v>80</v>
      </c>
      <c r="E12" s="2">
        <f>D12</f>
        <v>80</v>
      </c>
      <c r="F12" s="2">
        <f>E12</f>
        <v>80</v>
      </c>
    </row>
    <row r="13" spans="1:6" x14ac:dyDescent="0.25">
      <c r="A13" s="2">
        <v>9</v>
      </c>
      <c r="B13" s="2" t="s">
        <v>25</v>
      </c>
      <c r="C13" s="2" t="str">
        <f>C12</f>
        <v>Пункт 2.7.3. Документации</v>
      </c>
      <c r="D13" s="2">
        <v>20</v>
      </c>
      <c r="E13" s="2">
        <f>D13</f>
        <v>20</v>
      </c>
      <c r="F13" s="2">
        <f>D13</f>
        <v>20</v>
      </c>
    </row>
    <row r="14" spans="1:6" ht="30" x14ac:dyDescent="0.25">
      <c r="A14" s="2">
        <v>10</v>
      </c>
      <c r="B14" s="2" t="s">
        <v>21</v>
      </c>
      <c r="C14" s="3" t="s">
        <v>24</v>
      </c>
      <c r="D14" s="2">
        <f>(D9*D12/100)+(D11*D13/100)</f>
        <v>97.328968451881963</v>
      </c>
      <c r="E14" s="2">
        <f t="shared" ref="E14:F14" si="1">(E9*E12/100)+(E11*E13/100)</f>
        <v>93.706376398301174</v>
      </c>
      <c r="F14" s="2">
        <f t="shared" si="1"/>
        <v>100</v>
      </c>
    </row>
    <row r="15" spans="1:6" ht="15.75" x14ac:dyDescent="0.25">
      <c r="A15" s="2">
        <v>11</v>
      </c>
      <c r="B15" s="6" t="s">
        <v>26</v>
      </c>
      <c r="C15" s="6"/>
      <c r="D15" s="7">
        <v>3</v>
      </c>
      <c r="E15" s="7">
        <v>2</v>
      </c>
      <c r="F15" s="7">
        <v>1</v>
      </c>
    </row>
    <row r="17" spans="1:6" x14ac:dyDescent="0.25">
      <c r="A17" t="s">
        <v>6</v>
      </c>
    </row>
    <row r="18" spans="1:6" ht="32.25" customHeight="1" x14ac:dyDescent="0.25">
      <c r="A18" s="9" t="s">
        <v>7</v>
      </c>
      <c r="B18" s="9"/>
      <c r="C18" s="9"/>
      <c r="D18" s="9"/>
      <c r="E18" s="9"/>
      <c r="F18" s="9"/>
    </row>
    <row r="19" spans="1:6" x14ac:dyDescent="0.25">
      <c r="A19" s="8" t="s">
        <v>16</v>
      </c>
      <c r="C19" s="8"/>
      <c r="D19" s="8"/>
      <c r="E19" s="8"/>
      <c r="F19" s="8"/>
    </row>
  </sheetData>
  <mergeCells count="1">
    <mergeCell ref="A18:F1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2021-02-03T05:31:25Z</cp:lastPrinted>
  <dcterms:created xsi:type="dcterms:W3CDTF">2021-02-03T03:46:29Z</dcterms:created>
  <dcterms:modified xsi:type="dcterms:W3CDTF">2021-02-08T07:11:15Z</dcterms:modified>
</cp:coreProperties>
</file>