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8920" windowHeight="1242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K14" i="1" s="1"/>
  <c r="I18" i="1" l="1"/>
  <c r="K18" i="1" s="1"/>
  <c r="E20" i="1"/>
  <c r="F20" i="1"/>
  <c r="J20" i="1"/>
  <c r="D20" i="1"/>
  <c r="D21" i="1" s="1"/>
  <c r="I17" i="1"/>
  <c r="I16" i="1"/>
  <c r="K16" i="1" s="1"/>
  <c r="I15" i="1"/>
  <c r="K15" i="1" s="1"/>
  <c r="I20" i="1" l="1"/>
  <c r="K17" i="1"/>
  <c r="K20" i="1" s="1"/>
  <c r="E21" i="1" l="1"/>
  <c r="F21" i="1"/>
  <c r="J21" i="1" l="1"/>
  <c r="D4" i="2"/>
  <c r="F4" i="2" s="1"/>
  <c r="E4" i="2" s="1"/>
  <c r="D3" i="2"/>
  <c r="F3" i="2" s="1"/>
  <c r="E3" i="2" s="1"/>
  <c r="D2" i="2"/>
  <c r="F2" i="2" s="1"/>
  <c r="E2" i="2" s="1"/>
  <c r="D1" i="2"/>
  <c r="F1" i="2" s="1"/>
  <c r="E1" i="2" s="1"/>
  <c r="I21" i="1" l="1"/>
  <c r="K21" i="1" l="1"/>
</calcChain>
</file>

<file path=xl/sharedStrings.xml><?xml version="1.0" encoding="utf-8"?>
<sst xmlns="http://schemas.openxmlformats.org/spreadsheetml/2006/main" count="43" uniqueCount="38">
  <si>
    <t>№ п/п</t>
  </si>
  <si>
    <t xml:space="preserve">Наименование объекта </t>
  </si>
  <si>
    <t>Итого</t>
  </si>
  <si>
    <t>1.1.</t>
  </si>
  <si>
    <t>Стоимость строительно-монтажных работ , руб. без НДС</t>
  </si>
  <si>
    <t>Стоимость оборудования,
 руб. без НДС</t>
  </si>
  <si>
    <t>Пуско-наладочные работы, 
руб. без НДС</t>
  </si>
  <si>
    <t>Итого, руб. без НДС</t>
  </si>
  <si>
    <t>Итого с НДС, руб.</t>
  </si>
  <si>
    <t>НДС, руб.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</si>
  <si>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</si>
  <si>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</si>
  <si>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</si>
  <si>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</si>
  <si>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</si>
  <si>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Срок окончания работ</t>
  </si>
  <si>
    <t>1 этап</t>
  </si>
  <si>
    <t>1.2.</t>
  </si>
  <si>
    <t>2 этап</t>
  </si>
  <si>
    <t>3 этап</t>
  </si>
  <si>
    <t>1.3.</t>
  </si>
  <si>
    <t>4 этап</t>
  </si>
  <si>
    <t>1.4.</t>
  </si>
  <si>
    <t>дс1</t>
  </si>
  <si>
    <t>дс2</t>
  </si>
  <si>
    <t>дс3</t>
  </si>
  <si>
    <t>дс5</t>
  </si>
  <si>
    <t xml:space="preserve">Директор </t>
  </si>
  <si>
    <t>___________________</t>
  </si>
  <si>
    <r>
      <rPr>
        <b/>
        <sz val="11"/>
        <color theme="1"/>
        <rFont val="Times New Roman"/>
        <family val="1"/>
        <charset val="204"/>
      </rPr>
      <t>План в</t>
    </r>
    <r>
      <rPr>
        <b/>
        <sz val="12"/>
        <color theme="1"/>
        <rFont val="Times New Roman"/>
        <family val="1"/>
        <charset val="204"/>
      </rPr>
      <t>вода в эксплуатацию мощностей АО 1-4 этапы</t>
    </r>
    <r>
      <rPr>
        <sz val="11"/>
        <color theme="1"/>
        <rFont val="Times New Roman"/>
        <family val="1"/>
        <charset val="204"/>
      </rPr>
      <t xml:space="preserve">
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Ангарское отделение. 4 этап», инв. № ИЭС000364786</t>
    </r>
  </si>
  <si>
    <t xml:space="preserve"> от "      "                              2024 г.</t>
  </si>
  <si>
    <t>30.11.2025 г.</t>
  </si>
  <si>
    <t xml:space="preserve">Приложение № 14 к договору подряда № 16/КС-2024 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</si>
  <si>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Ангарское отделение. 4 этап», 1 650 однофаз. ИПУ ФЛ + 5 БС</t>
  </si>
  <si>
    <t>Индекс - дефлятор на 2025 г., руб. без НДС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</si>
  <si>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Ангарское отделение. 4 этап», 1 650 однофаз. ИПУ ФЛ + 3 БС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</si>
  <si>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Ангарское отделение. 4 этап», 1 526 однофаз. ИПУ ФЛ</t>
  </si>
  <si>
    <t>Непредвиденные затраты 1,043,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</si>
</sst>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/>
    <xf numFmtId="0" fontId="2" fillId="0" borderId="0" xfId="0" applyFont="1"/>
    <xf numFmtId="0" fontId="1" fillId="0" borderId="0" xfId="0" applyFont="1" applyBorder="1" applyAlignment="1">
      <alignment horizontal="center" vertical="justify" wrapText="1"/>
    </xf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1" fillId="0" borderId="0" xfId="0" applyNumberFormat="1" applyFont="1"/>
    <xf numFmtId="10" fontId="0" fillId="2" borderId="0" xfId="0" applyNumberFormat="1" applyFill="1"/>
    <xf numFmtId="4" fontId="2" fillId="0" borderId="1" xfId="0" applyNumberFormat="1" applyFont="1" applyBorder="1"/>
    <xf numFmtId="0" fontId="1" fillId="0" borderId="0" xfId="0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justify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topLeftCell="B11" zoomScale="140" zoomScaleNormal="140" workbookViewId="0">
      <selection activeCell="K13" sqref="K13"/>
    </sheetView>
  </sheetViews>
  <sheetFormatPr defaultRowHeight="15" x14ac:dyDescent="0.25"/>
  <cols>
    <col min="2" max="2" width="40" customWidth="1"/>
    <col min="3" max="3" width="16" customWidth="1"/>
    <col min="4" max="4" width="18.42578125" customWidth="1"/>
    <col min="5" max="5" width="18.28515625" customWidth="1"/>
    <col min="6" max="8" width="16.5703125" customWidth="1"/>
    <col min="9" max="9" width="16.140625" customWidth="1"/>
    <col min="10" max="10" width="14" customWidth="1"/>
    <col min="11" max="12" width="15.7109375" customWidth="1"/>
    <col min="13" max="13" width="12.42578125" bestFit="1" customWidth="1"/>
    <col min="14" max="14" width="12.28515625" customWidth="1"/>
    <col min="15" max="15" width="12" customWidth="1"/>
    <col min="16" max="16" width="12.85546875" customWidth="1"/>
    <col min="17" max="17" width="13.7109375" customWidth="1"/>
    <col min="18" max="18" width="17" customWidth="1"/>
  </cols>
  <sheetData>
    <row r="1" spans="1:17" x14ac:dyDescent="0.25">
      <c r="A1" s="1"/>
      <c r="B1" s="28" t="s">
        <v>32</v>
      </c>
      <c r="C1" s="28"/>
      <c r="D1" s="28"/>
      <c r="E1" s="28"/>
      <c r="F1" s="28"/>
      <c r="G1" s="28"/>
      <c r="H1" s="28"/>
      <c r="I1" s="28"/>
      <c r="J1" s="28"/>
      <c r="K1" s="28"/>
      <c r="L1" s="9"/>
    </row>
    <row r="2" spans="1:17" x14ac:dyDescent="0.25">
      <c r="A2" s="1"/>
      <c r="B2" s="1"/>
      <c r="C2" s="1"/>
      <c r="D2" s="29" t="s">
        <v>30</v>
      </c>
      <c r="E2" s="29"/>
      <c r="F2" s="29"/>
      <c r="G2" s="29"/>
      <c r="H2" s="29"/>
      <c r="I2" s="29"/>
      <c r="J2" s="29"/>
      <c r="K2" s="29"/>
      <c r="L2" s="9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7" ht="60" customHeight="1" x14ac:dyDescent="0.25">
      <c r="A4" s="31" t="s">
        <v>29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12"/>
    </row>
    <row r="5" spans="1:17" ht="60" customHeight="1" x14ac:dyDescent="0.25">
      <c r="A5" s="2" t="s">
        <v>0</v>
      </c>
      <c r="B5" s="3" t="s">
        <v>1</v>
      </c>
      <c r="C5" s="3" t="s">
        <v>15</v>
      </c>
      <c r="D5" s="3" t="s">
        <v>4</v>
      </c>
      <c r="E5" s="2" t="s">
        <v>5</v>
      </c>
      <c r="F5" s="2" t="s">
        <v>6</v>
      </c>
      <c r="G5" s="2" t="s">
        <v>37</v>
      </c>
      <c r="H5" s="2" t="s">
        <v>34</v>
      </c>
      <c r="I5" s="3" t="s">
        <v>7</v>
      </c>
      <c r="J5" s="5" t="s">
        <v>9</v>
      </c>
      <c r="K5" s="2" t="s">
        <v>8</v>
      </c>
      <c r="L5" s="12"/>
    </row>
    <row r="6" spans="1:17" x14ac:dyDescent="0.25">
      <c r="A6" s="30" t="s">
        <v>16</v>
      </c>
      <c r="B6" s="30"/>
      <c r="C6" s="30"/>
      <c r="D6" s="30"/>
      <c r="E6" s="30"/>
      <c r="F6" s="30"/>
      <c r="G6" s="30"/>
      <c r="H6" s="30"/>
      <c r="I6" s="30"/>
      <c r="J6" s="4"/>
      <c r="K6" s="7"/>
      <c r="L6" s="13"/>
    </row>
    <row r="7" spans="1:17" ht="120" x14ac:dyDescent="0.25">
      <c r="A7" s="6" t="s">
        <v>3</v>
      </c>
      <c r="B7" s="24" t="s">
        <v>33</v>
      </c>
      <c r="C7" s="16" t="s">
        <v>31</v>
      </c>
      <c r="D7" s="8"/>
      <c r="E7" s="8"/>
      <c r="F7" s="8"/>
      <c r="G7" s="8"/>
      <c r="H7" s="8"/>
      <c r="I7" s="8"/>
      <c r="J7" s="8"/>
      <c r="K7" s="8"/>
      <c r="L7" s="14"/>
      <c r="M7" s="18"/>
      <c r="N7" s="17"/>
      <c r="O7" s="20"/>
      <c r="P7" s="17"/>
      <c r="Q7" s="18"/>
    </row>
    <row r="8" spans="1:17" x14ac:dyDescent="0.25">
      <c r="A8" s="25" t="s">
        <v>18</v>
      </c>
      <c r="B8" s="26"/>
      <c r="C8" s="26"/>
      <c r="D8" s="26"/>
      <c r="E8" s="26"/>
      <c r="F8" s="26"/>
      <c r="G8" s="26"/>
      <c r="H8" s="26"/>
      <c r="I8" s="26"/>
      <c r="J8" s="26"/>
      <c r="K8" s="27"/>
      <c r="L8" s="14"/>
      <c r="M8" s="18"/>
      <c r="N8" s="17"/>
      <c r="O8" s="20"/>
      <c r="P8" s="17"/>
      <c r="Q8" s="18"/>
    </row>
    <row r="9" spans="1:17" ht="120" x14ac:dyDescent="0.25">
      <c r="A9" s="6" t="s">
        <v>17</v>
      </c>
      <c r="B9" s="24" t="s">
        <v>33</v>
      </c>
      <c r="C9" s="16" t="s">
        <v>31</v>
      </c>
      <c r="D9" s="8"/>
      <c r="E9" s="8"/>
      <c r="F9" s="8"/>
      <c r="G9" s="8"/>
      <c r="H9" s="8"/>
      <c r="I9" s="8"/>
      <c r="J9" s="8"/>
      <c r="K9" s="8"/>
      <c r="L9" s="14"/>
      <c r="M9" s="18"/>
      <c r="N9" s="17"/>
      <c r="O9" s="20"/>
      <c r="P9" s="17"/>
      <c r="Q9" s="18"/>
    </row>
    <row r="10" spans="1:17" x14ac:dyDescent="0.25">
      <c r="A10" s="25" t="s">
        <v>19</v>
      </c>
      <c r="B10" s="26"/>
      <c r="C10" s="26"/>
      <c r="D10" s="26"/>
      <c r="E10" s="26"/>
      <c r="F10" s="26"/>
      <c r="G10" s="26"/>
      <c r="H10" s="26"/>
      <c r="I10" s="26"/>
      <c r="J10" s="26"/>
      <c r="K10" s="27"/>
      <c r="L10" s="14"/>
      <c r="M10" s="18"/>
      <c r="N10" s="17"/>
      <c r="O10" s="20"/>
      <c r="P10" s="17"/>
      <c r="Q10" s="18"/>
    </row>
    <row r="11" spans="1:17" ht="120" x14ac:dyDescent="0.25">
      <c r="A11" s="6" t="s">
        <v>20</v>
      </c>
      <c r="B11" s="24" t="s">
        <v>35</v>
      </c>
      <c r="C11" s="16" t="s">
        <v>31</v>
      </c>
      <c r="D11" s="16"/>
      <c r="E11" s="16"/>
      <c r="F11" s="16"/>
      <c r="G11" s="16"/>
      <c r="H11" s="16"/>
      <c r="I11" s="16"/>
      <c r="J11" s="8"/>
      <c r="K11" s="8"/>
      <c r="L11" s="14"/>
      <c r="M11" s="18"/>
      <c r="N11" s="17"/>
      <c r="O11" s="20"/>
      <c r="P11" s="17"/>
      <c r="Q11" s="18"/>
    </row>
    <row r="12" spans="1:17" x14ac:dyDescent="0.25">
      <c r="A12" s="25" t="s">
        <v>21</v>
      </c>
      <c r="B12" s="26"/>
      <c r="C12" s="26"/>
      <c r="D12" s="26"/>
      <c r="E12" s="26"/>
      <c r="F12" s="26"/>
      <c r="G12" s="26"/>
      <c r="H12" s="26"/>
      <c r="I12" s="26"/>
      <c r="J12" s="26"/>
      <c r="K12" s="27"/>
      <c r="L12" s="14"/>
      <c r="M12" s="18"/>
      <c r="N12" s="17"/>
      <c r="O12" s="20"/>
      <c r="P12" s="17"/>
      <c r="Q12" s="18"/>
    </row>
    <row r="13" spans="1:17" ht="120" x14ac:dyDescent="0.25">
      <c r="A13" s="6" t="s">
        <v>22</v>
      </c>
      <c r="B13" s="24" t="s">
        <v>36</v>
      </c>
      <c r="C13" s="16" t="s">
        <v>31</v>
      </c>
      <c r="D13" s="16"/>
      <c r="E13" s="16"/>
      <c r="F13" s="16"/>
      <c r="G13" s="16"/>
      <c r="H13" s="16"/>
      <c r="I13" s="16"/>
      <c r="J13" s="8"/>
      <c r="K13" s="8"/>
      <c r="L13" s="14"/>
      <c r="M13" s="18"/>
      <c r="N13" s="17"/>
      <c r="O13" s="20"/>
      <c r="P13" s="17"/>
      <c r="Q13" s="18"/>
    </row>
    <row r="14" spans="1:17" ht="29.25" customHeight="1" x14ac:dyDescent="0.25">
      <c r="A14" s="4"/>
      <c r="B14" s="10" t="s">
        <v>2</v>
      </c>
      <c r="C14" s="10"/>
      <c r="D14" s="21">
        <v>9736145.1799999997</v>
      </c>
      <c r="E14" s="21">
        <v>51000341.829999998</v>
      </c>
      <c r="F14" s="21">
        <v>6570621.79</v>
      </c>
      <c r="G14" s="21">
        <v>2894205.68</v>
      </c>
      <c r="H14" s="21">
        <v>4071676.24</v>
      </c>
      <c r="I14" s="21">
        <f>SUM(D14:H14)</f>
        <v>74272990.719999999</v>
      </c>
      <c r="J14" s="21">
        <v>14854598.140000001</v>
      </c>
      <c r="K14" s="21">
        <f>SUM(I14:J14)</f>
        <v>89127588.859999999</v>
      </c>
      <c r="L14" s="15"/>
    </row>
    <row r="15" spans="1:17" ht="29.25" hidden="1" customHeight="1" x14ac:dyDescent="0.25">
      <c r="A15" s="22"/>
      <c r="B15" s="23"/>
      <c r="C15" s="23" t="s">
        <v>23</v>
      </c>
      <c r="D15" s="15">
        <v>183927.91</v>
      </c>
      <c r="E15" s="15">
        <v>829287.35</v>
      </c>
      <c r="F15" s="15">
        <v>0</v>
      </c>
      <c r="G15" s="15"/>
      <c r="H15" s="15"/>
      <c r="I15" s="15">
        <f>SUM(D15:F15)</f>
        <v>1013215.26</v>
      </c>
      <c r="J15" s="15">
        <v>202643.05</v>
      </c>
      <c r="K15" s="15">
        <f>SUM(I15:J15)</f>
        <v>1215858.31</v>
      </c>
      <c r="L15" s="15"/>
    </row>
    <row r="16" spans="1:17" ht="29.25" hidden="1" customHeight="1" x14ac:dyDescent="0.25">
      <c r="A16" s="22"/>
      <c r="B16" s="23"/>
      <c r="C16" s="23" t="s">
        <v>24</v>
      </c>
      <c r="D16" s="15">
        <v>865188.62000000011</v>
      </c>
      <c r="E16" s="15">
        <v>4713130.41</v>
      </c>
      <c r="F16" s="15">
        <v>358500.21</v>
      </c>
      <c r="G16" s="15"/>
      <c r="H16" s="15"/>
      <c r="I16" s="15">
        <f>SUM(D16:F16)</f>
        <v>5936819.2400000002</v>
      </c>
      <c r="J16" s="15">
        <v>1187363.8500000001</v>
      </c>
      <c r="K16" s="15">
        <f>SUM(I16:J16)</f>
        <v>7124183.0899999999</v>
      </c>
      <c r="L16" s="15"/>
    </row>
    <row r="17" spans="1:12" ht="29.25" hidden="1" customHeight="1" x14ac:dyDescent="0.25">
      <c r="A17" s="22"/>
      <c r="B17" s="23"/>
      <c r="C17" s="23" t="s">
        <v>25</v>
      </c>
      <c r="D17" s="15">
        <v>7539510.1800000006</v>
      </c>
      <c r="E17" s="15">
        <v>21812129.030000001</v>
      </c>
      <c r="F17" s="15">
        <v>1715982.01</v>
      </c>
      <c r="G17" s="15"/>
      <c r="H17" s="15"/>
      <c r="I17" s="15">
        <f>SUM(D17:F17)</f>
        <v>31067621.220000003</v>
      </c>
      <c r="J17" s="15">
        <v>6213524.2400000002</v>
      </c>
      <c r="K17" s="15">
        <f>SUM(I17:J17)</f>
        <v>37281145.460000001</v>
      </c>
      <c r="L17" s="15"/>
    </row>
    <row r="18" spans="1:12" ht="29.25" hidden="1" customHeight="1" x14ac:dyDescent="0.25">
      <c r="A18" s="22"/>
      <c r="B18" s="23"/>
      <c r="C18" s="23" t="s">
        <v>26</v>
      </c>
      <c r="D18" s="15">
        <v>1509590.29</v>
      </c>
      <c r="E18" s="15">
        <v>5201228.4400000004</v>
      </c>
      <c r="F18" s="15">
        <v>191098.53</v>
      </c>
      <c r="G18" s="15"/>
      <c r="H18" s="15"/>
      <c r="I18" s="15">
        <f>SUM(D18:F18)+F19</f>
        <v>7398855.3000000007</v>
      </c>
      <c r="J18" s="15">
        <v>1479771.06</v>
      </c>
      <c r="K18" s="15">
        <f>SUM(I18:J18)</f>
        <v>8878626.3600000013</v>
      </c>
      <c r="L18" s="15"/>
    </row>
    <row r="19" spans="1:12" ht="29.25" hidden="1" customHeight="1" x14ac:dyDescent="0.25">
      <c r="A19" s="22"/>
      <c r="B19" s="23"/>
      <c r="C19" s="23"/>
      <c r="D19" s="15"/>
      <c r="E19" s="15"/>
      <c r="F19" s="15">
        <v>496938.04</v>
      </c>
      <c r="G19" s="15"/>
      <c r="H19" s="15"/>
      <c r="I19" s="15"/>
      <c r="J19" s="15"/>
      <c r="K19" s="15"/>
      <c r="L19" s="15"/>
    </row>
    <row r="20" spans="1:12" ht="29.25" hidden="1" customHeight="1" x14ac:dyDescent="0.25">
      <c r="A20" s="22"/>
      <c r="B20" s="23"/>
      <c r="C20" s="23"/>
      <c r="D20" s="15">
        <f t="shared" ref="D20:K20" si="0">SUM(D15:D18)</f>
        <v>10098217</v>
      </c>
      <c r="E20" s="15">
        <f t="shared" si="0"/>
        <v>32555775.23</v>
      </c>
      <c r="F20" s="15">
        <f t="shared" si="0"/>
        <v>2265580.75</v>
      </c>
      <c r="G20" s="15"/>
      <c r="H20" s="15"/>
      <c r="I20" s="15">
        <f t="shared" si="0"/>
        <v>45416511.019999996</v>
      </c>
      <c r="J20" s="15">
        <f t="shared" si="0"/>
        <v>9083302.2000000011</v>
      </c>
      <c r="K20" s="15">
        <f t="shared" si="0"/>
        <v>54499813.219999999</v>
      </c>
      <c r="L20" s="15"/>
    </row>
    <row r="21" spans="1:12" ht="29.25" hidden="1" customHeight="1" x14ac:dyDescent="0.25">
      <c r="A21" s="22"/>
      <c r="B21" s="23"/>
      <c r="C21" s="23"/>
      <c r="D21" s="15">
        <f t="shared" ref="D21:K21" si="1">D14-D20</f>
        <v>-362071.8200000003</v>
      </c>
      <c r="E21" s="15">
        <f t="shared" si="1"/>
        <v>18444566.599999998</v>
      </c>
      <c r="F21" s="15">
        <f t="shared" si="1"/>
        <v>4305041.04</v>
      </c>
      <c r="G21" s="15"/>
      <c r="H21" s="15"/>
      <c r="I21" s="15">
        <f t="shared" si="1"/>
        <v>28856479.700000003</v>
      </c>
      <c r="J21" s="15">
        <f t="shared" si="1"/>
        <v>5771295.9399999995</v>
      </c>
      <c r="K21" s="15">
        <f t="shared" si="1"/>
        <v>34627775.640000001</v>
      </c>
      <c r="L21" s="15"/>
    </row>
    <row r="22" spans="1:12" ht="29.25" hidden="1" customHeight="1" x14ac:dyDescent="0.25">
      <c r="A22" s="22"/>
      <c r="B22" s="23"/>
      <c r="C22" s="23"/>
      <c r="D22" s="15">
        <v>516599.93999999948</v>
      </c>
      <c r="E22" s="15">
        <v>376236.72000000253</v>
      </c>
      <c r="F22" s="15">
        <v>13759.100000000093</v>
      </c>
      <c r="G22" s="15"/>
      <c r="H22" s="15"/>
      <c r="I22" s="15">
        <v>409657.72000000626</v>
      </c>
      <c r="J22" s="15">
        <v>81931.549999998882</v>
      </c>
      <c r="K22" s="15">
        <v>491589.27000000299</v>
      </c>
      <c r="L22" s="15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2" x14ac:dyDescent="0.25">
      <c r="A25" s="1"/>
      <c r="B25" s="11" t="s">
        <v>10</v>
      </c>
      <c r="C25" s="11"/>
      <c r="D25" s="1"/>
      <c r="E25" s="1"/>
      <c r="F25" s="1"/>
      <c r="G25" s="1"/>
      <c r="H25" s="1"/>
      <c r="I25" s="11" t="s">
        <v>11</v>
      </c>
      <c r="J25" s="1"/>
    </row>
    <row r="26" spans="1:12" x14ac:dyDescent="0.25">
      <c r="A26" s="1"/>
      <c r="B26" s="1" t="s">
        <v>27</v>
      </c>
      <c r="C26" s="1"/>
      <c r="D26" s="1"/>
      <c r="E26" s="1"/>
      <c r="F26" s="1"/>
      <c r="G26" s="1"/>
      <c r="H26" s="1"/>
      <c r="I26" s="1" t="s">
        <v>12</v>
      </c>
      <c r="J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2" x14ac:dyDescent="0.25">
      <c r="A28" s="1"/>
      <c r="B28" s="1" t="s">
        <v>28</v>
      </c>
      <c r="C28" s="1"/>
      <c r="D28" s="1"/>
      <c r="E28" s="1"/>
      <c r="F28" s="1"/>
      <c r="G28" s="1"/>
      <c r="H28" s="1"/>
      <c r="I28" s="1" t="s">
        <v>13</v>
      </c>
      <c r="J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2" x14ac:dyDescent="0.25">
      <c r="A30" s="1"/>
      <c r="B30" s="1" t="s">
        <v>14</v>
      </c>
      <c r="C30" s="1"/>
      <c r="D30" s="1"/>
      <c r="E30" s="1"/>
      <c r="F30" s="1"/>
      <c r="G30" s="1"/>
      <c r="H30" s="1"/>
      <c r="I30" s="1" t="s">
        <v>14</v>
      </c>
      <c r="J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2" x14ac:dyDescent="0.25">
      <c r="A32" s="1"/>
      <c r="B32" s="1"/>
      <c r="C32" s="1"/>
      <c r="D32" s="19"/>
      <c r="E32" s="19"/>
      <c r="F32" s="19"/>
      <c r="G32" s="19"/>
      <c r="H32" s="19"/>
      <c r="I32" s="19"/>
      <c r="J32" s="19"/>
      <c r="K32" s="19"/>
    </row>
    <row r="33" spans="1:11" x14ac:dyDescent="0.25">
      <c r="A33" s="1"/>
      <c r="B33" s="1"/>
      <c r="C33" s="1"/>
      <c r="D33" s="19"/>
      <c r="E33" s="19"/>
      <c r="F33" s="19"/>
      <c r="G33" s="19"/>
      <c r="H33" s="19"/>
      <c r="I33" s="19"/>
      <c r="J33" s="19"/>
      <c r="K33" s="19"/>
    </row>
    <row r="34" spans="1:11" x14ac:dyDescent="0.25">
      <c r="A34" s="1"/>
      <c r="B34" s="1"/>
      <c r="C34" s="1"/>
      <c r="D34" s="19"/>
      <c r="E34" s="19"/>
      <c r="F34" s="19"/>
      <c r="G34" s="19"/>
      <c r="H34" s="19"/>
      <c r="I34" s="19"/>
      <c r="J34" s="19"/>
      <c r="K34" s="19"/>
    </row>
    <row r="35" spans="1:11" x14ac:dyDescent="0.25">
      <c r="A35" s="1"/>
      <c r="B35" s="1"/>
      <c r="C35" s="1"/>
      <c r="D35" s="19"/>
      <c r="E35" s="19"/>
      <c r="F35" s="19"/>
      <c r="G35" s="19"/>
      <c r="H35" s="19"/>
      <c r="I35" s="19"/>
      <c r="J35" s="19"/>
      <c r="K35" s="19"/>
    </row>
    <row r="36" spans="1:11" x14ac:dyDescent="0.25">
      <c r="A36" s="1"/>
      <c r="B36" s="1"/>
      <c r="C36" s="1"/>
      <c r="D36" s="19"/>
      <c r="E36" s="1"/>
      <c r="F36" s="1"/>
      <c r="G36" s="1"/>
      <c r="H36" s="1"/>
      <c r="I36" s="1"/>
      <c r="J36" s="1"/>
    </row>
    <row r="37" spans="1:11" x14ac:dyDescent="0.25">
      <c r="A37" s="1"/>
      <c r="B37" s="1"/>
      <c r="C37" s="1"/>
      <c r="D37" s="19"/>
      <c r="E37" s="1"/>
      <c r="F37" s="1"/>
      <c r="G37" s="1"/>
      <c r="H37" s="1"/>
      <c r="I37" s="1"/>
      <c r="J37" s="1"/>
    </row>
    <row r="38" spans="1:11" x14ac:dyDescent="0.25">
      <c r="D38" s="19"/>
    </row>
  </sheetData>
  <mergeCells count="7">
    <mergeCell ref="A10:K10"/>
    <mergeCell ref="A12:K12"/>
    <mergeCell ref="B1:K1"/>
    <mergeCell ref="D2:K2"/>
    <mergeCell ref="A6:I6"/>
    <mergeCell ref="A4:K4"/>
    <mergeCell ref="A8:K8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3" sqref="A3"/>
    </sheetView>
  </sheetViews>
  <sheetFormatPr defaultRowHeight="15" x14ac:dyDescent="0.25"/>
  <sheetData>
    <row r="1" spans="1:6" x14ac:dyDescent="0.25">
      <c r="A1" s="8">
        <v>4562371</v>
      </c>
      <c r="B1" s="8">
        <v>27549913</v>
      </c>
      <c r="C1" s="8">
        <v>4363965</v>
      </c>
      <c r="D1" s="8">
        <f>SUM(A1:C1)</f>
        <v>36476249</v>
      </c>
      <c r="E1" s="8">
        <f>F1-D1</f>
        <v>7295249.799999997</v>
      </c>
      <c r="F1" s="8">
        <f>D1*1.2</f>
        <v>43771498.799999997</v>
      </c>
    </row>
    <row r="2" spans="1:6" x14ac:dyDescent="0.25">
      <c r="A2" s="16">
        <v>2394286</v>
      </c>
      <c r="B2" s="16">
        <v>14340911</v>
      </c>
      <c r="C2" s="16">
        <v>2218866</v>
      </c>
      <c r="D2" s="16">
        <f>SUM(A2:C2)</f>
        <v>18954063</v>
      </c>
      <c r="E2" s="16">
        <f>F2-D2</f>
        <v>3790812.5999999978</v>
      </c>
      <c r="F2" s="16">
        <f>D2*1.2</f>
        <v>22744875.599999998</v>
      </c>
    </row>
    <row r="3" spans="1:6" x14ac:dyDescent="0.25">
      <c r="A3" s="16">
        <v>15936</v>
      </c>
      <c r="B3" s="16">
        <v>43359</v>
      </c>
      <c r="C3" s="16">
        <v>468</v>
      </c>
      <c r="D3" s="16">
        <f>SUM(A3:C3)</f>
        <v>59763</v>
      </c>
      <c r="E3" s="16">
        <f>F3-D3</f>
        <v>11952.599999999991</v>
      </c>
      <c r="F3" s="16">
        <f>D3*1.2</f>
        <v>71715.599999999991</v>
      </c>
    </row>
    <row r="4" spans="1:6" x14ac:dyDescent="0.25">
      <c r="A4" s="16">
        <v>373405</v>
      </c>
      <c r="B4" s="16">
        <v>2279325</v>
      </c>
      <c r="C4" s="16">
        <v>342369</v>
      </c>
      <c r="D4" s="16">
        <f>SUM(A4:C4)</f>
        <v>2995099</v>
      </c>
      <c r="E4" s="16">
        <f>F4-D4</f>
        <v>599019.79999999981</v>
      </c>
      <c r="F4" s="16">
        <f>D4*1.2</f>
        <v>3594118.8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2024-12-18T02:53:24Z</dcterms:modified>
</cp:coreProperties>
</file>